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e 1000" sheetId="1" r:id="rId1"/>
    <sheet name="Le 1000 Worksheet" sheetId="2" r:id="rId2"/>
    <sheet name="Price Source" sheetId="3" r:id="rId3"/>
  </sheets>
  <definedNames>
    <definedName name="_MailAutoSig" localSheetId="1">'Le 1000 Worksheet'!$U$27</definedName>
  </definedNames>
  <calcPr fullCalcOnLoad="1"/>
</workbook>
</file>

<file path=xl/sharedStrings.xml><?xml version="1.0" encoding="utf-8"?>
<sst xmlns="http://schemas.openxmlformats.org/spreadsheetml/2006/main" count="45" uniqueCount="26">
  <si>
    <t>T&amp;P</t>
  </si>
  <si>
    <t>S&amp;H</t>
  </si>
  <si>
    <t>Rate Factor</t>
  </si>
  <si>
    <t>Monthly Payment</t>
  </si>
  <si>
    <t xml:space="preserve"> </t>
  </si>
  <si>
    <t>(5 year lease with 10% purchase option)</t>
  </si>
  <si>
    <t xml:space="preserve">Note: There are significant tax benefits when capitol equipment is financed.  </t>
  </si>
  <si>
    <t>Your Santinelli International sales representative can help you explore these options.</t>
  </si>
  <si>
    <t>Monthly Lab Savings  (Line 3)</t>
  </si>
  <si>
    <t>Monthly Lease Payment</t>
  </si>
  <si>
    <t xml:space="preserve"> (subtract lease payment from lab savings)</t>
  </si>
  <si>
    <t xml:space="preserve">Monthly Profit  </t>
  </si>
  <si>
    <t>Total Annual Profit  (After Lease Payment)</t>
  </si>
  <si>
    <t>Monthly Profit</t>
  </si>
  <si>
    <r>
      <t xml:space="preserve">Monthly Lab Savings </t>
    </r>
    <r>
      <rPr>
        <sz val="12"/>
        <color indexed="8"/>
        <rFont val="Arial"/>
        <family val="2"/>
      </rPr>
      <t>(22 selling days/mo)</t>
    </r>
  </si>
  <si>
    <t>Le 1000 LENS EDGER PROFIT ANALYSIS</t>
  </si>
  <si>
    <t>Lab Savings From In-House Edging</t>
  </si>
  <si>
    <t>Average Lens Edging Lab Cost Per Job*</t>
  </si>
  <si>
    <t>Ranges from $10 for plastic to $19 for High Index</t>
  </si>
  <si>
    <t>Number of Edging Jobs Sent to Lab Per Day</t>
  </si>
  <si>
    <t>Le S I (with Ce9)</t>
  </si>
  <si>
    <t>(Tank &amp; Pump, Shipping &amp; Handling included)</t>
  </si>
  <si>
    <t>Cost of Le 1000 Lens Edger with Ce 9 Blocker</t>
  </si>
  <si>
    <t>Cost Of Lens Finishing Equipment</t>
  </si>
  <si>
    <t># Jobs Must Be Entered in Line 2</t>
  </si>
  <si>
    <t>Le 1000 Pricing based on list price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</si>
</sst>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000_);[Red]\(&quot;$&quot;#,##0.0000\)"/>
    <numFmt numFmtId="166" formatCode="&quot;$&quot;#,##0.000_);[Red]\(&quot;$&quot;#,##0.0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&quot;$&quot;#,##0.00000"/>
    <numFmt numFmtId="173" formatCode="&quot;$&quot;#,##0.000000"/>
    <numFmt numFmtId="174" formatCode="dd\-mmm\-yy"/>
    <numFmt numFmtId="175" formatCode="0.000"/>
    <numFmt numFmtId="176" formatCode="0.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#,##0.0000"/>
    <numFmt numFmtId="185" formatCode="&quot;$&quot;#,##0.0000"/>
    <numFmt numFmtId="186" formatCode="#,##0.0"/>
  </numFmts>
  <fonts count="6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56"/>
      <name val="Calibri"/>
      <family val="2"/>
    </font>
    <font>
      <b/>
      <sz val="20"/>
      <color indexed="56"/>
      <name val="Mistral"/>
      <family val="4"/>
    </font>
    <font>
      <sz val="11"/>
      <color indexed="56"/>
      <name val="Wingdings"/>
      <family val="0"/>
    </font>
    <font>
      <sz val="11"/>
      <color indexed="18"/>
      <name val="Calibri"/>
      <family val="2"/>
    </font>
    <font>
      <sz val="16"/>
      <color indexed="17"/>
      <name val="Webding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06357A"/>
      <name val="Calibri"/>
      <family val="2"/>
    </font>
    <font>
      <b/>
      <sz val="20"/>
      <color rgb="FF06357A"/>
      <name val="Mistral"/>
      <family val="4"/>
    </font>
    <font>
      <sz val="11"/>
      <color rgb="FF06357A"/>
      <name val="Wingdings"/>
      <family val="0"/>
    </font>
    <font>
      <sz val="11"/>
      <color rgb="FF000080"/>
      <name val="Calibri"/>
      <family val="2"/>
    </font>
    <font>
      <sz val="16"/>
      <color rgb="FF008000"/>
      <name val="Webding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71" fontId="8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171" fontId="8" fillId="33" borderId="14" xfId="0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2" fillId="0" borderId="13" xfId="0" applyFont="1" applyBorder="1" applyAlignment="1">
      <alignment/>
    </xf>
    <xf numFmtId="0" fontId="8" fillId="33" borderId="14" xfId="0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4" fillId="33" borderId="0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171" fontId="15" fillId="0" borderId="14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171" fontId="9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vertical="top"/>
    </xf>
    <xf numFmtId="0" fontId="12" fillId="0" borderId="13" xfId="0" applyFont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1" fillId="33" borderId="14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13" xfId="0" applyFont="1" applyBorder="1" applyAlignment="1">
      <alignment vertical="top"/>
    </xf>
    <xf numFmtId="0" fontId="10" fillId="33" borderId="0" xfId="0" applyFont="1" applyFill="1" applyBorder="1" applyAlignment="1">
      <alignment vertical="top"/>
    </xf>
    <xf numFmtId="0" fontId="10" fillId="33" borderId="14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3" xfId="0" applyFont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171" fontId="8" fillId="33" borderId="0" xfId="0" applyNumberFormat="1" applyFont="1" applyFill="1" applyBorder="1" applyAlignment="1">
      <alignment vertical="top"/>
    </xf>
    <xf numFmtId="171" fontId="8" fillId="33" borderId="14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171" fontId="8" fillId="33" borderId="0" xfId="0" applyNumberFormat="1" applyFont="1" applyFill="1" applyBorder="1" applyAlignment="1">
      <alignment horizontal="center"/>
    </xf>
    <xf numFmtId="171" fontId="9" fillId="33" borderId="0" xfId="0" applyNumberFormat="1" applyFont="1" applyFill="1" applyBorder="1" applyAlignment="1">
      <alignment horizontal="center"/>
    </xf>
    <xf numFmtId="3" fontId="9" fillId="34" borderId="18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71" fontId="8" fillId="33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/>
    </xf>
    <xf numFmtId="171" fontId="16" fillId="35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0" fontId="60" fillId="0" borderId="16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184" fontId="61" fillId="0" borderId="0" xfId="0" applyNumberFormat="1" applyFont="1" applyAlignment="1">
      <alignment/>
    </xf>
    <xf numFmtId="171" fontId="61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0" fillId="33" borderId="0" xfId="0" applyFont="1" applyFill="1" applyAlignment="1">
      <alignment horizontal="left" wrapText="1"/>
    </xf>
    <xf numFmtId="0" fontId="37" fillId="0" borderId="0" xfId="0" applyFont="1" applyAlignment="1">
      <alignment vertical="center"/>
    </xf>
    <xf numFmtId="0" fontId="8" fillId="33" borderId="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4" fillId="0" borderId="0" xfId="53" applyAlignment="1" applyProtection="1">
      <alignment vertical="center"/>
      <protection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1</xdr:row>
      <xdr:rowOff>66675</xdr:rowOff>
    </xdr:from>
    <xdr:to>
      <xdr:col>9</xdr:col>
      <xdr:colOff>104775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257175"/>
          <a:ext cx="3629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36</xdr:row>
      <xdr:rowOff>171450</xdr:rowOff>
    </xdr:from>
    <xdr:to>
      <xdr:col>9</xdr:col>
      <xdr:colOff>609600</xdr:colOff>
      <xdr:row>37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734300"/>
          <a:ext cx="4752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1</xdr:row>
      <xdr:rowOff>85725</xdr:rowOff>
    </xdr:from>
    <xdr:to>
      <xdr:col>9</xdr:col>
      <xdr:colOff>47625</xdr:colOff>
      <xdr:row>6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76225"/>
          <a:ext cx="3629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36</xdr:row>
      <xdr:rowOff>180975</xdr:rowOff>
    </xdr:from>
    <xdr:to>
      <xdr:col>9</xdr:col>
      <xdr:colOff>381000</xdr:colOff>
      <xdr:row>37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7896225"/>
          <a:ext cx="4752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40"/>
  <sheetViews>
    <sheetView showGridLines="0" tabSelected="1" zoomScale="75" zoomScaleNormal="75" zoomScalePageLayoutView="0" workbookViewId="0" topLeftCell="A1">
      <selection activeCell="D2" sqref="D2"/>
    </sheetView>
  </sheetViews>
  <sheetFormatPr defaultColWidth="9.140625" defaultRowHeight="12.75"/>
  <cols>
    <col min="1" max="1" width="1.1484375" style="3" customWidth="1"/>
    <col min="2" max="2" width="3.00390625" style="3" customWidth="1"/>
    <col min="3" max="3" width="3.57421875" style="3" customWidth="1"/>
    <col min="4" max="7" width="9.140625" style="3" customWidth="1"/>
    <col min="8" max="8" width="12.7109375" style="3" bestFit="1" customWidth="1"/>
    <col min="9" max="9" width="17.57421875" style="3" customWidth="1"/>
    <col min="10" max="10" width="17.421875" style="62" customWidth="1"/>
    <col min="11" max="11" width="6.421875" style="3" customWidth="1"/>
    <col min="12" max="12" width="1.1484375" style="3" customWidth="1"/>
    <col min="13" max="16384" width="9.140625" style="3" customWidth="1"/>
  </cols>
  <sheetData>
    <row r="2" ht="15"/>
    <row r="3" ht="15"/>
    <row r="4" ht="15"/>
    <row r="5" ht="15"/>
    <row r="6" ht="15">
      <c r="Q6" s="86"/>
    </row>
    <row r="7" ht="15">
      <c r="Q7" s="86"/>
    </row>
    <row r="8" ht="15.75" thickBot="1">
      <c r="Q8" s="86"/>
    </row>
    <row r="9" spans="2:17" ht="15">
      <c r="B9" s="11"/>
      <c r="C9" s="12"/>
      <c r="D9" s="12"/>
      <c r="E9" s="12"/>
      <c r="F9" s="12"/>
      <c r="G9" s="12"/>
      <c r="H9" s="12"/>
      <c r="I9" s="12"/>
      <c r="J9" s="63"/>
      <c r="K9" s="13"/>
      <c r="Q9" s="86"/>
    </row>
    <row r="10" spans="2:17" ht="20.25">
      <c r="B10" s="14"/>
      <c r="C10" s="84" t="s">
        <v>15</v>
      </c>
      <c r="D10" s="84"/>
      <c r="E10" s="84"/>
      <c r="F10" s="84"/>
      <c r="G10" s="84"/>
      <c r="H10" s="84"/>
      <c r="I10" s="84"/>
      <c r="J10" s="84"/>
      <c r="K10" s="15"/>
      <c r="Q10" s="86"/>
    </row>
    <row r="11" spans="2:17" ht="15.75">
      <c r="B11" s="14"/>
      <c r="C11" s="6"/>
      <c r="D11" s="6"/>
      <c r="E11" s="7"/>
      <c r="F11" s="7"/>
      <c r="G11" s="7"/>
      <c r="H11" s="7"/>
      <c r="I11" s="8"/>
      <c r="J11" s="64"/>
      <c r="K11" s="17"/>
      <c r="Q11" s="90"/>
    </row>
    <row r="12" spans="2:17" ht="27.75">
      <c r="B12" s="14"/>
      <c r="C12" s="33" t="s">
        <v>16</v>
      </c>
      <c r="D12" s="6"/>
      <c r="E12" s="7"/>
      <c r="F12" s="7"/>
      <c r="G12" s="7"/>
      <c r="H12" s="7"/>
      <c r="I12" s="8"/>
      <c r="J12" s="64"/>
      <c r="K12" s="17"/>
      <c r="Q12" s="91"/>
    </row>
    <row r="13" spans="2:17" ht="7.5" customHeight="1">
      <c r="B13" s="14"/>
      <c r="C13" s="6"/>
      <c r="D13" s="6"/>
      <c r="E13" s="7"/>
      <c r="F13" s="7"/>
      <c r="G13" s="7"/>
      <c r="H13" s="7"/>
      <c r="I13" s="8"/>
      <c r="J13" s="64"/>
      <c r="K13" s="17"/>
      <c r="Q13" s="90"/>
    </row>
    <row r="14" spans="2:17" s="4" customFormat="1" ht="19.5" customHeight="1">
      <c r="B14" s="20"/>
      <c r="C14" s="39">
        <v>1</v>
      </c>
      <c r="D14" s="7" t="s">
        <v>17</v>
      </c>
      <c r="E14" s="7"/>
      <c r="F14" s="7"/>
      <c r="G14" s="40"/>
      <c r="H14" s="41"/>
      <c r="I14" s="7"/>
      <c r="J14" s="65">
        <v>15</v>
      </c>
      <c r="K14" s="17"/>
      <c r="Q14" s="90"/>
    </row>
    <row r="15" spans="2:17" s="4" customFormat="1" ht="19.5" customHeight="1">
      <c r="B15" s="20"/>
      <c r="C15" s="39">
        <v>2</v>
      </c>
      <c r="D15" s="7" t="s">
        <v>19</v>
      </c>
      <c r="E15" s="7"/>
      <c r="F15" s="7"/>
      <c r="G15" s="40"/>
      <c r="H15" s="41"/>
      <c r="I15" s="7"/>
      <c r="J15" s="78">
        <v>5</v>
      </c>
      <c r="K15" s="17"/>
      <c r="Q15" s="90"/>
    </row>
    <row r="16" spans="2:17" s="4" customFormat="1" ht="19.5" customHeight="1">
      <c r="B16" s="20"/>
      <c r="C16" s="39">
        <v>3</v>
      </c>
      <c r="D16" s="6" t="s">
        <v>14</v>
      </c>
      <c r="E16" s="6"/>
      <c r="F16" s="6"/>
      <c r="G16" s="25"/>
      <c r="H16" s="9"/>
      <c r="I16" s="6"/>
      <c r="J16" s="64">
        <f>SUM(J14*J15*22)</f>
        <v>1650</v>
      </c>
      <c r="K16" s="17"/>
      <c r="Q16" s="90"/>
    </row>
    <row r="17" spans="1:17" s="54" customFormat="1" ht="15">
      <c r="A17" s="50"/>
      <c r="B17" s="51"/>
      <c r="C17" s="52"/>
      <c r="D17" s="52" t="s">
        <v>18</v>
      </c>
      <c r="E17" s="52"/>
      <c r="F17" s="52"/>
      <c r="G17" s="52"/>
      <c r="H17" s="52"/>
      <c r="I17" s="52"/>
      <c r="J17" s="67"/>
      <c r="K17" s="53"/>
      <c r="L17" s="50"/>
      <c r="Q17" s="92"/>
    </row>
    <row r="18" spans="2:17" ht="20.25" customHeight="1">
      <c r="B18" s="14"/>
      <c r="C18" s="8"/>
      <c r="D18" s="8"/>
      <c r="E18" s="8"/>
      <c r="F18" s="8"/>
      <c r="G18" s="8"/>
      <c r="H18" s="8"/>
      <c r="I18" s="8"/>
      <c r="J18" s="68"/>
      <c r="K18" s="18"/>
      <c r="Q18" s="93"/>
    </row>
    <row r="19" spans="1:17" s="5" customFormat="1" ht="18">
      <c r="A19" s="4"/>
      <c r="B19" s="22"/>
      <c r="C19" s="33" t="s">
        <v>23</v>
      </c>
      <c r="D19" s="23"/>
      <c r="E19" s="23"/>
      <c r="F19" s="23"/>
      <c r="G19" s="23"/>
      <c r="H19" s="23"/>
      <c r="I19" s="23"/>
      <c r="J19" s="69"/>
      <c r="K19" s="24"/>
      <c r="L19" s="4"/>
      <c r="Q19" s="93"/>
    </row>
    <row r="20" spans="2:17" ht="7.5" customHeight="1">
      <c r="B20" s="14"/>
      <c r="C20" s="6"/>
      <c r="D20" s="6"/>
      <c r="E20" s="7"/>
      <c r="F20" s="7"/>
      <c r="G20" s="7"/>
      <c r="H20" s="7"/>
      <c r="I20" s="8"/>
      <c r="J20" s="64"/>
      <c r="K20" s="17"/>
      <c r="Q20" s="92"/>
    </row>
    <row r="21" spans="2:17" s="4" customFormat="1" ht="19.5" customHeight="1">
      <c r="B21" s="20"/>
      <c r="C21" s="39">
        <v>4</v>
      </c>
      <c r="D21" s="7" t="s">
        <v>22</v>
      </c>
      <c r="E21" s="7"/>
      <c r="F21" s="7"/>
      <c r="G21" s="7"/>
      <c r="H21" s="42"/>
      <c r="I21" s="43"/>
      <c r="J21" s="70">
        <f>'Price Source'!B5</f>
        <v>32950</v>
      </c>
      <c r="K21" s="21"/>
      <c r="Q21" s="94"/>
    </row>
    <row r="22" spans="1:17" s="61" customFormat="1" ht="19.5" customHeight="1">
      <c r="A22" s="55"/>
      <c r="B22" s="56"/>
      <c r="C22" s="87"/>
      <c r="D22" s="52" t="s">
        <v>21</v>
      </c>
      <c r="E22" s="57"/>
      <c r="F22" s="57"/>
      <c r="G22" s="57"/>
      <c r="H22" s="59"/>
      <c r="I22" s="57"/>
      <c r="J22" s="71"/>
      <c r="K22" s="60"/>
      <c r="L22" s="55"/>
      <c r="Q22"/>
    </row>
    <row r="23" spans="2:17" s="4" customFormat="1" ht="20.25" customHeight="1">
      <c r="B23" s="20"/>
      <c r="C23" s="39">
        <v>5</v>
      </c>
      <c r="D23" s="6" t="s">
        <v>9</v>
      </c>
      <c r="E23" s="6"/>
      <c r="F23" s="6"/>
      <c r="G23" s="25"/>
      <c r="H23" s="9"/>
      <c r="I23" s="6"/>
      <c r="J23" s="64">
        <f>'Price Source'!B9</f>
        <v>657.6819999999999</v>
      </c>
      <c r="K23" s="17"/>
      <c r="Q23" s="95"/>
    </row>
    <row r="24" spans="1:17" s="61" customFormat="1" ht="19.5" customHeight="1">
      <c r="A24" s="55"/>
      <c r="B24" s="56"/>
      <c r="C24" s="87"/>
      <c r="D24" s="58" t="s">
        <v>5</v>
      </c>
      <c r="E24" s="57"/>
      <c r="F24" s="57"/>
      <c r="G24" s="57"/>
      <c r="H24" s="59"/>
      <c r="I24" s="57"/>
      <c r="J24" s="71"/>
      <c r="K24" s="60"/>
      <c r="L24" s="55"/>
      <c r="Q24" s="86"/>
    </row>
    <row r="25" spans="2:11" ht="5.25" customHeight="1">
      <c r="B25" s="14"/>
      <c r="C25" s="88"/>
      <c r="D25" s="8"/>
      <c r="E25" s="8"/>
      <c r="F25" s="8"/>
      <c r="G25" s="8"/>
      <c r="H25" s="8"/>
      <c r="I25" s="8"/>
      <c r="J25" s="68"/>
      <c r="K25" s="18"/>
    </row>
    <row r="26" spans="1:12" s="2" customFormat="1" ht="15">
      <c r="A26" s="3"/>
      <c r="B26" s="26"/>
      <c r="C26" s="89"/>
      <c r="D26" s="28" t="s">
        <v>6</v>
      </c>
      <c r="E26" s="27"/>
      <c r="F26" s="27"/>
      <c r="G26" s="27"/>
      <c r="H26" s="27"/>
      <c r="I26" s="27"/>
      <c r="J26" s="72"/>
      <c r="K26" s="29"/>
      <c r="L26" s="3"/>
    </row>
    <row r="27" spans="1:12" s="49" customFormat="1" ht="15.75">
      <c r="A27" s="45"/>
      <c r="B27" s="46"/>
      <c r="C27" s="47"/>
      <c r="D27" s="47" t="s">
        <v>7</v>
      </c>
      <c r="E27" s="47"/>
      <c r="F27" s="47"/>
      <c r="G27" s="47"/>
      <c r="H27" s="47"/>
      <c r="I27" s="47"/>
      <c r="J27" s="73"/>
      <c r="K27" s="48"/>
      <c r="L27" s="45"/>
    </row>
    <row r="28" spans="2:11" ht="20.25" customHeight="1">
      <c r="B28" s="14"/>
      <c r="C28" s="8"/>
      <c r="D28" s="8"/>
      <c r="E28" s="8"/>
      <c r="F28" s="8"/>
      <c r="G28" s="8"/>
      <c r="H28" s="8"/>
      <c r="I28" s="8"/>
      <c r="J28" s="68"/>
      <c r="K28" s="18"/>
    </row>
    <row r="29" spans="1:12" s="5" customFormat="1" ht="18">
      <c r="A29" s="4"/>
      <c r="B29" s="22"/>
      <c r="C29" s="33" t="s">
        <v>13</v>
      </c>
      <c r="D29" s="23"/>
      <c r="E29" s="23"/>
      <c r="F29" s="23"/>
      <c r="G29" s="23"/>
      <c r="H29" s="23"/>
      <c r="I29" s="23"/>
      <c r="J29" s="69"/>
      <c r="K29" s="24"/>
      <c r="L29" s="4"/>
    </row>
    <row r="30" spans="2:11" ht="7.5" customHeight="1">
      <c r="B30" s="14"/>
      <c r="C30" s="6"/>
      <c r="D30" s="6"/>
      <c r="E30" s="7"/>
      <c r="F30" s="7"/>
      <c r="G30" s="7"/>
      <c r="H30" s="7"/>
      <c r="I30" s="8"/>
      <c r="J30" s="64"/>
      <c r="K30" s="17"/>
    </row>
    <row r="31" spans="2:11" s="4" customFormat="1" ht="19.5" customHeight="1">
      <c r="B31" s="20"/>
      <c r="C31" s="39">
        <v>6</v>
      </c>
      <c r="D31" s="7" t="s">
        <v>8</v>
      </c>
      <c r="E31" s="7"/>
      <c r="F31" s="7"/>
      <c r="G31" s="40"/>
      <c r="H31" s="41"/>
      <c r="I31" s="7"/>
      <c r="J31" s="65">
        <f>SUM(J16)</f>
        <v>1650</v>
      </c>
      <c r="K31" s="17"/>
    </row>
    <row r="32" spans="2:11" s="4" customFormat="1" ht="19.5" customHeight="1">
      <c r="B32" s="20"/>
      <c r="C32" s="39">
        <v>7</v>
      </c>
      <c r="D32" s="7" t="s">
        <v>11</v>
      </c>
      <c r="E32" s="7"/>
      <c r="F32" s="7"/>
      <c r="G32" s="40"/>
      <c r="H32" s="41"/>
      <c r="I32" s="7"/>
      <c r="J32" s="65">
        <f>J31-J23</f>
        <v>992.3180000000001</v>
      </c>
      <c r="K32" s="17"/>
    </row>
    <row r="33" spans="1:12" ht="17.25" customHeight="1">
      <c r="A33" s="10"/>
      <c r="B33" s="14"/>
      <c r="C33" s="39" t="s">
        <v>4</v>
      </c>
      <c r="D33" s="39" t="s">
        <v>10</v>
      </c>
      <c r="E33" s="39"/>
      <c r="F33" s="39"/>
      <c r="G33" s="39"/>
      <c r="H33" s="39"/>
      <c r="I33" s="39"/>
      <c r="J33" s="74"/>
      <c r="K33" s="19"/>
      <c r="L33" s="10"/>
    </row>
    <row r="34" spans="2:11" ht="15.75" thickBot="1">
      <c r="B34" s="14"/>
      <c r="C34" s="8"/>
      <c r="D34" s="8"/>
      <c r="E34" s="8"/>
      <c r="F34" s="8"/>
      <c r="G34" s="8"/>
      <c r="H34" s="8"/>
      <c r="I34" s="8"/>
      <c r="J34" s="68"/>
      <c r="K34" s="18"/>
    </row>
    <row r="35" spans="1:12" s="10" customFormat="1" ht="21" thickBot="1">
      <c r="A35" s="3"/>
      <c r="B35" s="34"/>
      <c r="C35" s="35" t="s">
        <v>12</v>
      </c>
      <c r="D35" s="36"/>
      <c r="E35" s="36"/>
      <c r="F35" s="37"/>
      <c r="G35" s="36"/>
      <c r="H35" s="36"/>
      <c r="I35" s="36"/>
      <c r="J35" s="75">
        <f>SUM(J32*12)</f>
        <v>11907.816</v>
      </c>
      <c r="K35" s="38"/>
      <c r="L35" s="3"/>
    </row>
    <row r="36" spans="2:11" ht="15.75" thickBot="1">
      <c r="B36" s="30"/>
      <c r="C36" s="31"/>
      <c r="D36" s="31"/>
      <c r="E36" s="31"/>
      <c r="F36" s="31"/>
      <c r="G36" s="31"/>
      <c r="H36" s="31"/>
      <c r="I36" s="31"/>
      <c r="J36" s="76"/>
      <c r="K36" s="32"/>
    </row>
    <row r="37" spans="2:11" ht="15">
      <c r="B37" s="16"/>
      <c r="C37" s="16"/>
      <c r="D37" s="16"/>
      <c r="E37" s="16"/>
      <c r="F37" s="16"/>
      <c r="G37" s="16"/>
      <c r="H37" s="16"/>
      <c r="I37" s="16"/>
      <c r="J37" s="77"/>
      <c r="K37" s="16"/>
    </row>
    <row r="38" spans="1:11" s="44" customFormat="1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</row>
    <row r="39" spans="2:11" ht="15">
      <c r="B39" s="16"/>
      <c r="C39" s="16"/>
      <c r="D39" s="16"/>
      <c r="E39" s="16"/>
      <c r="F39" s="16"/>
      <c r="G39" s="16"/>
      <c r="H39" s="16"/>
      <c r="I39" s="16"/>
      <c r="J39" s="77"/>
      <c r="K39" s="16"/>
    </row>
    <row r="40" spans="2:11" ht="15">
      <c r="B40" s="16"/>
      <c r="C40" s="16"/>
      <c r="D40" s="16"/>
      <c r="E40" s="16"/>
      <c r="F40" s="16"/>
      <c r="G40" s="16"/>
      <c r="H40" s="16"/>
      <c r="I40" s="16"/>
      <c r="J40" s="77"/>
      <c r="K40" s="16"/>
    </row>
  </sheetData>
  <sheetProtection/>
  <mergeCells count="2">
    <mergeCell ref="C10:J10"/>
    <mergeCell ref="A38:K38"/>
  </mergeCells>
  <printOptions horizontalCentered="1"/>
  <pageMargins left="0.25" right="0.25" top="0.5" bottom="1" header="0.14" footer="0.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L40"/>
  <sheetViews>
    <sheetView showGridLines="0" zoomScale="75" zoomScaleNormal="75" zoomScalePageLayoutView="0" workbookViewId="0" topLeftCell="A1">
      <selection activeCell="N36" sqref="N36"/>
    </sheetView>
  </sheetViews>
  <sheetFormatPr defaultColWidth="9.140625" defaultRowHeight="12.75"/>
  <cols>
    <col min="1" max="1" width="1.1484375" style="3" customWidth="1"/>
    <col min="2" max="2" width="3.00390625" style="3" customWidth="1"/>
    <col min="3" max="3" width="3.57421875" style="3" customWidth="1"/>
    <col min="4" max="7" width="9.140625" style="3" customWidth="1"/>
    <col min="8" max="8" width="12.7109375" style="3" bestFit="1" customWidth="1"/>
    <col min="9" max="9" width="17.57421875" style="3" customWidth="1"/>
    <col min="10" max="10" width="17.421875" style="62" customWidth="1"/>
    <col min="11" max="11" width="4.7109375" style="3" customWidth="1"/>
    <col min="12" max="12" width="1.1484375" style="3" customWidth="1"/>
    <col min="13" max="16384" width="9.140625" style="3" customWidth="1"/>
  </cols>
  <sheetData>
    <row r="2" ht="15"/>
    <row r="3" ht="15"/>
    <row r="4" ht="15"/>
    <row r="5" ht="15"/>
    <row r="6" ht="15"/>
    <row r="7" ht="15"/>
    <row r="8" ht="15.75" thickBot="1"/>
    <row r="9" spans="2:11" ht="15">
      <c r="B9" s="11"/>
      <c r="C9" s="12"/>
      <c r="D9" s="12"/>
      <c r="E9" s="12"/>
      <c r="F9" s="12"/>
      <c r="G9" s="12"/>
      <c r="H9" s="12"/>
      <c r="I9" s="12"/>
      <c r="J9" s="63"/>
      <c r="K9" s="13"/>
    </row>
    <row r="10" spans="2:11" ht="20.25">
      <c r="B10" s="14"/>
      <c r="C10" s="84" t="s">
        <v>15</v>
      </c>
      <c r="D10" s="84"/>
      <c r="E10" s="84"/>
      <c r="F10" s="84"/>
      <c r="G10" s="84"/>
      <c r="H10" s="84"/>
      <c r="I10" s="84"/>
      <c r="J10" s="84"/>
      <c r="K10" s="15"/>
    </row>
    <row r="11" spans="2:11" ht="15.75">
      <c r="B11" s="14"/>
      <c r="C11" s="6"/>
      <c r="D11" s="6"/>
      <c r="E11" s="7"/>
      <c r="F11" s="7"/>
      <c r="G11" s="7"/>
      <c r="H11" s="7"/>
      <c r="I11" s="8"/>
      <c r="J11" s="64"/>
      <c r="K11" s="17"/>
    </row>
    <row r="12" spans="2:11" ht="18">
      <c r="B12" s="14"/>
      <c r="C12" s="33" t="s">
        <v>16</v>
      </c>
      <c r="D12" s="6"/>
      <c r="E12" s="7"/>
      <c r="F12" s="7"/>
      <c r="G12" s="7"/>
      <c r="H12" s="7"/>
      <c r="I12" s="8"/>
      <c r="J12" s="64"/>
      <c r="K12" s="17"/>
    </row>
    <row r="13" spans="2:11" ht="7.5" customHeight="1">
      <c r="B13" s="14"/>
      <c r="C13" s="6"/>
      <c r="D13" s="6"/>
      <c r="E13" s="7"/>
      <c r="F13" s="7"/>
      <c r="G13" s="7"/>
      <c r="H13" s="7"/>
      <c r="I13" s="8"/>
      <c r="J13" s="64"/>
      <c r="K13" s="17"/>
    </row>
    <row r="14" spans="2:11" s="4" customFormat="1" ht="19.5" customHeight="1" thickBot="1">
      <c r="B14" s="20"/>
      <c r="C14" s="7">
        <v>1</v>
      </c>
      <c r="D14" s="7" t="s">
        <v>17</v>
      </c>
      <c r="E14" s="7"/>
      <c r="F14" s="7"/>
      <c r="G14" s="40"/>
      <c r="H14" s="41"/>
      <c r="I14" s="7"/>
      <c r="J14" s="65">
        <v>15</v>
      </c>
      <c r="K14" s="17"/>
    </row>
    <row r="15" spans="2:11" s="4" customFormat="1" ht="19.5" customHeight="1" thickBot="1">
      <c r="B15" s="20"/>
      <c r="C15" s="7">
        <v>2</v>
      </c>
      <c r="D15" s="7" t="s">
        <v>19</v>
      </c>
      <c r="E15" s="7"/>
      <c r="F15" s="7"/>
      <c r="G15" s="40"/>
      <c r="H15" s="41"/>
      <c r="I15" s="7"/>
      <c r="J15" s="66">
        <v>0</v>
      </c>
      <c r="K15" s="17"/>
    </row>
    <row r="16" spans="2:11" s="4" customFormat="1" ht="19.5" customHeight="1">
      <c r="B16" s="20"/>
      <c r="C16" s="7">
        <v>3</v>
      </c>
      <c r="D16" s="6" t="s">
        <v>14</v>
      </c>
      <c r="E16" s="6"/>
      <c r="F16" s="6"/>
      <c r="G16" s="25"/>
      <c r="H16" s="9"/>
      <c r="I16" s="6"/>
      <c r="J16" s="64">
        <f>SUM(J14*J15*22)</f>
        <v>0</v>
      </c>
      <c r="K16" s="17"/>
    </row>
    <row r="17" spans="1:12" s="54" customFormat="1" ht="15">
      <c r="A17" s="50"/>
      <c r="B17" s="51"/>
      <c r="C17" s="52"/>
      <c r="D17" s="52" t="s">
        <v>18</v>
      </c>
      <c r="E17" s="52"/>
      <c r="F17" s="52"/>
      <c r="G17" s="52"/>
      <c r="H17" s="52"/>
      <c r="I17" s="52"/>
      <c r="J17" s="67"/>
      <c r="K17" s="53"/>
      <c r="L17" s="50"/>
    </row>
    <row r="18" spans="2:11" ht="20.25" customHeight="1">
      <c r="B18" s="14"/>
      <c r="C18" s="8"/>
      <c r="D18" s="8"/>
      <c r="E18" s="8"/>
      <c r="F18" s="8"/>
      <c r="G18" s="8"/>
      <c r="H18" s="8"/>
      <c r="I18" s="8"/>
      <c r="J18" s="68"/>
      <c r="K18" s="18"/>
    </row>
    <row r="19" spans="1:12" s="5" customFormat="1" ht="18">
      <c r="A19" s="4"/>
      <c r="B19" s="22"/>
      <c r="C19" s="33" t="s">
        <v>23</v>
      </c>
      <c r="D19" s="23"/>
      <c r="E19" s="23"/>
      <c r="F19" s="23"/>
      <c r="G19" s="23"/>
      <c r="H19" s="23"/>
      <c r="I19" s="23"/>
      <c r="J19" s="69"/>
      <c r="K19" s="24"/>
      <c r="L19" s="4"/>
    </row>
    <row r="20" spans="2:11" ht="7.5" customHeight="1">
      <c r="B20" s="14"/>
      <c r="C20" s="6"/>
      <c r="D20" s="6"/>
      <c r="E20" s="7"/>
      <c r="F20" s="7"/>
      <c r="G20" s="7"/>
      <c r="H20" s="7"/>
      <c r="I20" s="8"/>
      <c r="J20" s="64"/>
      <c r="K20" s="17"/>
    </row>
    <row r="21" spans="2:11" s="4" customFormat="1" ht="19.5" customHeight="1">
      <c r="B21" s="20"/>
      <c r="C21" s="7">
        <v>4</v>
      </c>
      <c r="D21" s="7" t="s">
        <v>22</v>
      </c>
      <c r="E21" s="7"/>
      <c r="F21" s="7"/>
      <c r="G21" s="7"/>
      <c r="H21" s="42"/>
      <c r="I21" s="43"/>
      <c r="J21" s="70">
        <f>'Price Source'!B5</f>
        <v>32950</v>
      </c>
      <c r="K21" s="21"/>
    </row>
    <row r="22" spans="1:12" s="61" customFormat="1" ht="19.5" customHeight="1">
      <c r="A22" s="55"/>
      <c r="B22" s="56"/>
      <c r="C22" s="57"/>
      <c r="D22" s="52" t="s">
        <v>21</v>
      </c>
      <c r="E22" s="57"/>
      <c r="F22" s="57"/>
      <c r="G22" s="57"/>
      <c r="H22" s="59"/>
      <c r="I22" s="57"/>
      <c r="J22" s="71"/>
      <c r="K22" s="60"/>
      <c r="L22" s="55"/>
    </row>
    <row r="23" spans="2:11" s="4" customFormat="1" ht="20.25" customHeight="1">
      <c r="B23" s="20"/>
      <c r="C23" s="7">
        <v>5</v>
      </c>
      <c r="D23" s="6" t="s">
        <v>9</v>
      </c>
      <c r="E23" s="6"/>
      <c r="F23" s="6"/>
      <c r="G23" s="25"/>
      <c r="H23" s="9"/>
      <c r="I23" s="6"/>
      <c r="J23" s="64">
        <f>'Price Source'!B9</f>
        <v>657.6819999999999</v>
      </c>
      <c r="K23" s="17"/>
    </row>
    <row r="24" spans="1:12" s="61" customFormat="1" ht="19.5" customHeight="1">
      <c r="A24" s="55"/>
      <c r="B24" s="56"/>
      <c r="C24" s="57"/>
      <c r="D24" s="58" t="s">
        <v>5</v>
      </c>
      <c r="E24" s="57"/>
      <c r="F24" s="57"/>
      <c r="G24" s="57"/>
      <c r="H24" s="59"/>
      <c r="I24" s="57"/>
      <c r="J24" s="71"/>
      <c r="K24" s="60"/>
      <c r="L24" s="55"/>
    </row>
    <row r="25" spans="2:11" ht="5.25" customHeight="1">
      <c r="B25" s="14"/>
      <c r="C25" s="8"/>
      <c r="D25" s="8"/>
      <c r="E25" s="8"/>
      <c r="F25" s="8"/>
      <c r="G25" s="8"/>
      <c r="H25" s="8"/>
      <c r="I25" s="8"/>
      <c r="J25" s="68"/>
      <c r="K25" s="18"/>
    </row>
    <row r="26" spans="1:12" s="2" customFormat="1" ht="15">
      <c r="A26" s="3"/>
      <c r="B26" s="26"/>
      <c r="C26" s="27"/>
      <c r="D26" s="28" t="s">
        <v>6</v>
      </c>
      <c r="E26" s="27"/>
      <c r="F26" s="27"/>
      <c r="G26" s="27"/>
      <c r="H26" s="27"/>
      <c r="I26" s="27"/>
      <c r="J26" s="72"/>
      <c r="K26" s="29"/>
      <c r="L26" s="3"/>
    </row>
    <row r="27" spans="1:12" s="49" customFormat="1" ht="15.75">
      <c r="A27" s="45"/>
      <c r="B27" s="46"/>
      <c r="C27" s="47"/>
      <c r="D27" s="47" t="s">
        <v>7</v>
      </c>
      <c r="E27" s="47"/>
      <c r="F27" s="47"/>
      <c r="G27" s="47"/>
      <c r="H27" s="47"/>
      <c r="I27" s="47"/>
      <c r="J27" s="73"/>
      <c r="K27" s="48"/>
      <c r="L27" s="45"/>
    </row>
    <row r="28" spans="2:11" ht="20.25" customHeight="1">
      <c r="B28" s="14"/>
      <c r="C28" s="8"/>
      <c r="D28" s="8"/>
      <c r="E28" s="8"/>
      <c r="F28" s="8"/>
      <c r="G28" s="8"/>
      <c r="H28" s="8"/>
      <c r="I28" s="8"/>
      <c r="J28" s="68"/>
      <c r="K28" s="18"/>
    </row>
    <row r="29" spans="1:12" s="5" customFormat="1" ht="18">
      <c r="A29" s="4"/>
      <c r="B29" s="22"/>
      <c r="C29" s="33" t="s">
        <v>13</v>
      </c>
      <c r="D29" s="23"/>
      <c r="E29" s="23"/>
      <c r="F29" s="23"/>
      <c r="G29" s="23"/>
      <c r="H29" s="23"/>
      <c r="I29" s="23"/>
      <c r="J29" s="69"/>
      <c r="K29" s="24"/>
      <c r="L29" s="4"/>
    </row>
    <row r="30" spans="2:11" ht="7.5" customHeight="1">
      <c r="B30" s="14"/>
      <c r="C30" s="6"/>
      <c r="D30" s="6"/>
      <c r="E30" s="7"/>
      <c r="F30" s="7"/>
      <c r="G30" s="7"/>
      <c r="H30" s="7"/>
      <c r="I30" s="8"/>
      <c r="J30" s="64"/>
      <c r="K30" s="17"/>
    </row>
    <row r="31" spans="2:11" s="4" customFormat="1" ht="19.5" customHeight="1">
      <c r="B31" s="20"/>
      <c r="C31" s="7">
        <v>6</v>
      </c>
      <c r="D31" s="7" t="s">
        <v>8</v>
      </c>
      <c r="E31" s="7"/>
      <c r="F31" s="7"/>
      <c r="G31" s="40"/>
      <c r="H31" s="41"/>
      <c r="I31" s="7"/>
      <c r="J31" s="65">
        <f>SUM(J16)</f>
        <v>0</v>
      </c>
      <c r="K31" s="17"/>
    </row>
    <row r="32" spans="2:11" s="4" customFormat="1" ht="19.5" customHeight="1">
      <c r="B32" s="20"/>
      <c r="C32" s="7">
        <v>7</v>
      </c>
      <c r="D32" s="7" t="s">
        <v>11</v>
      </c>
      <c r="E32" s="7"/>
      <c r="F32" s="7"/>
      <c r="G32" s="40"/>
      <c r="H32" s="41"/>
      <c r="I32" s="7"/>
      <c r="J32" s="65">
        <f>J31-J23</f>
        <v>-657.6819999999999</v>
      </c>
      <c r="K32" s="17"/>
    </row>
    <row r="33" spans="1:12" ht="17.25" customHeight="1">
      <c r="A33" s="10"/>
      <c r="B33" s="14"/>
      <c r="C33" s="7" t="s">
        <v>4</v>
      </c>
      <c r="D33" s="39" t="s">
        <v>10</v>
      </c>
      <c r="E33" s="39"/>
      <c r="F33" s="39"/>
      <c r="G33" s="39"/>
      <c r="H33" s="39"/>
      <c r="I33" s="39"/>
      <c r="J33" s="74"/>
      <c r="K33" s="19"/>
      <c r="L33" s="10"/>
    </row>
    <row r="34" spans="2:11" ht="15.75" thickBot="1">
      <c r="B34" s="14"/>
      <c r="C34" s="8"/>
      <c r="D34" s="8"/>
      <c r="E34" s="8"/>
      <c r="F34" s="8"/>
      <c r="G34" s="8"/>
      <c r="H34" s="8"/>
      <c r="I34" s="8"/>
      <c r="J34" s="68"/>
      <c r="K34" s="18"/>
    </row>
    <row r="35" spans="1:12" s="10" customFormat="1" ht="21" thickBot="1">
      <c r="A35" s="3"/>
      <c r="B35" s="34"/>
      <c r="C35" s="35" t="s">
        <v>12</v>
      </c>
      <c r="D35" s="36"/>
      <c r="E35" s="36"/>
      <c r="F35" s="37"/>
      <c r="G35" s="36"/>
      <c r="H35" s="36"/>
      <c r="I35" s="36"/>
      <c r="J35" s="75">
        <f>SUM(J32*12)</f>
        <v>-7892.183999999999</v>
      </c>
      <c r="K35" s="38"/>
      <c r="L35" s="3"/>
    </row>
    <row r="36" spans="2:11" ht="37.5" customHeight="1" thickBot="1">
      <c r="B36" s="30"/>
      <c r="C36" s="31"/>
      <c r="D36" s="31"/>
      <c r="E36" s="31"/>
      <c r="F36" s="31"/>
      <c r="G36" s="31"/>
      <c r="H36" s="31"/>
      <c r="I36" s="31"/>
      <c r="J36" s="79" t="s">
        <v>24</v>
      </c>
      <c r="K36" s="32"/>
    </row>
    <row r="37" spans="2:11" ht="15">
      <c r="B37" s="16"/>
      <c r="C37" s="16"/>
      <c r="D37" s="16"/>
      <c r="E37" s="16"/>
      <c r="F37" s="16"/>
      <c r="G37" s="16"/>
      <c r="H37" s="16"/>
      <c r="I37" s="16"/>
      <c r="J37" s="77"/>
      <c r="K37" s="16"/>
    </row>
    <row r="38" spans="1:11" s="44" customFormat="1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</row>
    <row r="39" spans="2:11" ht="15">
      <c r="B39" s="16"/>
      <c r="C39" s="16"/>
      <c r="D39" s="16"/>
      <c r="E39" s="16"/>
      <c r="F39" s="16"/>
      <c r="G39" s="16"/>
      <c r="H39" s="16"/>
      <c r="I39" s="16"/>
      <c r="J39" s="77"/>
      <c r="K39" s="16"/>
    </row>
    <row r="40" spans="2:11" ht="15">
      <c r="B40" s="16"/>
      <c r="C40" s="16"/>
      <c r="D40" s="16"/>
      <c r="E40" s="16"/>
      <c r="F40" s="16"/>
      <c r="G40" s="16"/>
      <c r="H40" s="16"/>
      <c r="I40" s="16"/>
      <c r="J40" s="77"/>
      <c r="K40" s="16"/>
    </row>
  </sheetData>
  <sheetProtection/>
  <mergeCells count="2">
    <mergeCell ref="C10:J10"/>
    <mergeCell ref="A38:K38"/>
  </mergeCells>
  <printOptions horizontalCentered="1"/>
  <pageMargins left="0.25" right="0.25" top="0.5" bottom="1" header="0.14" footer="0.5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="150" zoomScaleNormal="150" zoomScalePageLayoutView="0" workbookViewId="0" topLeftCell="A1">
      <selection activeCell="D8" sqref="D8"/>
    </sheetView>
  </sheetViews>
  <sheetFormatPr defaultColWidth="9.140625" defaultRowHeight="12.75"/>
  <cols>
    <col min="1" max="1" width="38.7109375" style="0" bestFit="1" customWidth="1"/>
    <col min="2" max="2" width="10.421875" style="0" bestFit="1" customWidth="1"/>
  </cols>
  <sheetData>
    <row r="1" s="2" customFormat="1" ht="12.75">
      <c r="A1" s="83" t="s">
        <v>25</v>
      </c>
    </row>
    <row r="2" spans="1:2" ht="12.75">
      <c r="A2" t="s">
        <v>20</v>
      </c>
      <c r="B2" s="1">
        <v>31500</v>
      </c>
    </row>
    <row r="3" spans="1:2" ht="12.75">
      <c r="A3" t="s">
        <v>0</v>
      </c>
      <c r="B3" s="1">
        <v>900</v>
      </c>
    </row>
    <row r="4" spans="1:2" ht="12.75">
      <c r="A4" t="s">
        <v>1</v>
      </c>
      <c r="B4" s="1">
        <v>550</v>
      </c>
    </row>
    <row r="5" ht="12.75">
      <c r="B5" s="1">
        <f>SUM(B2:B4)</f>
        <v>32950</v>
      </c>
    </row>
    <row r="7" spans="1:2" ht="12.75">
      <c r="A7" s="80" t="s">
        <v>2</v>
      </c>
      <c r="B7" s="81">
        <v>0.01996</v>
      </c>
    </row>
    <row r="8" spans="1:2" ht="12.75">
      <c r="A8" s="80"/>
      <c r="B8" s="80"/>
    </row>
    <row r="9" spans="1:2" ht="12.75">
      <c r="A9" s="80" t="s">
        <v>3</v>
      </c>
      <c r="B9" s="82">
        <f>B7*B5</f>
        <v>657.6819999999999</v>
      </c>
    </row>
    <row r="10" spans="1:2" ht="12.75">
      <c r="A10" s="80"/>
      <c r="B10" s="8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Santinelli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Wagner</dc:creator>
  <cp:keywords/>
  <dc:description/>
  <cp:lastModifiedBy>Candiano, Michele</cp:lastModifiedBy>
  <cp:lastPrinted>2009-05-01T15:32:31Z</cp:lastPrinted>
  <dcterms:created xsi:type="dcterms:W3CDTF">2009-02-12T17:05:53Z</dcterms:created>
  <dcterms:modified xsi:type="dcterms:W3CDTF">2012-09-27T14:16:12Z</dcterms:modified>
  <cp:category/>
  <cp:version/>
  <cp:contentType/>
  <cp:contentStatus/>
</cp:coreProperties>
</file>